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5047B830-E58B-4FE2-BE40-7C2F397307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-чорак 2024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" i="14" l="1"/>
  <c r="I149" i="14"/>
  <c r="I146" i="14"/>
  <c r="I144" i="14"/>
  <c r="H142" i="14"/>
  <c r="I133" i="14"/>
  <c r="G132" i="14"/>
  <c r="I132" i="14"/>
  <c r="H132" i="14"/>
  <c r="I125" i="14"/>
  <c r="H125" i="14"/>
  <c r="I116" i="14"/>
  <c r="I110" i="14"/>
  <c r="I111" i="14" s="1"/>
  <c r="H110" i="14"/>
  <c r="H105" i="14"/>
  <c r="I109" i="14"/>
  <c r="H109" i="14"/>
  <c r="I105" i="14"/>
  <c r="I99" i="14"/>
  <c r="H111" i="14" l="1"/>
  <c r="H116" i="14" s="1"/>
  <c r="H133" i="14" s="1"/>
  <c r="H144" i="14" s="1"/>
  <c r="H146" i="14" s="1"/>
  <c r="H149" i="14" s="1"/>
  <c r="H85" i="14" l="1"/>
  <c r="I64" i="14"/>
  <c r="H64" i="14"/>
  <c r="H57" i="14" l="1"/>
  <c r="I36" i="14"/>
  <c r="H36" i="14"/>
  <c r="I40" i="14"/>
  <c r="H40" i="14"/>
  <c r="I45" i="14"/>
  <c r="H45" i="14"/>
  <c r="I57" i="14"/>
  <c r="G149" i="14" l="1"/>
  <c r="G148" i="14"/>
  <c r="G147" i="14"/>
  <c r="G146" i="14"/>
  <c r="G145" i="14"/>
  <c r="G144" i="14"/>
  <c r="G142" i="14"/>
  <c r="G141" i="14"/>
  <c r="G140" i="14"/>
  <c r="G139" i="14"/>
  <c r="G138" i="14"/>
  <c r="G137" i="14"/>
  <c r="G136" i="14"/>
  <c r="G135" i="14"/>
  <c r="G133" i="14"/>
  <c r="G131" i="14"/>
  <c r="G130" i="14"/>
  <c r="G129" i="14"/>
  <c r="G128" i="14"/>
  <c r="G127" i="14"/>
  <c r="G125" i="14"/>
  <c r="G124" i="14"/>
  <c r="G123" i="14"/>
  <c r="G122" i="14"/>
  <c r="G121" i="14"/>
  <c r="G120" i="14"/>
  <c r="G119" i="14"/>
  <c r="G118" i="14"/>
  <c r="G115" i="14"/>
  <c r="G114" i="14"/>
  <c r="G113" i="14"/>
  <c r="G112" i="14"/>
  <c r="G111" i="14"/>
  <c r="G116" i="14" s="1"/>
  <c r="G110" i="14"/>
  <c r="G109" i="14"/>
  <c r="G108" i="14"/>
  <c r="G107" i="14"/>
  <c r="G106" i="14"/>
  <c r="G105" i="14"/>
  <c r="G104" i="14"/>
  <c r="G103" i="14"/>
  <c r="G102" i="14"/>
  <c r="G101" i="14"/>
  <c r="G99" i="14"/>
  <c r="G98" i="14"/>
  <c r="G97" i="14"/>
  <c r="G96" i="14"/>
  <c r="G95" i="14"/>
  <c r="G94" i="14"/>
  <c r="G93" i="14"/>
  <c r="G92" i="14"/>
  <c r="G91" i="14"/>
  <c r="G90" i="14"/>
  <c r="G89" i="14"/>
  <c r="I85" i="14"/>
  <c r="G85" i="14"/>
  <c r="G84" i="14"/>
  <c r="G83" i="14"/>
  <c r="G82" i="14"/>
  <c r="G81" i="14"/>
  <c r="G80" i="14"/>
  <c r="G79" i="14"/>
  <c r="G77" i="14"/>
  <c r="G76" i="14"/>
  <c r="G75" i="14"/>
  <c r="G72" i="14"/>
  <c r="G71" i="14"/>
  <c r="G70" i="14"/>
  <c r="G69" i="14"/>
  <c r="G68" i="14"/>
  <c r="G67" i="14"/>
  <c r="G66" i="14"/>
  <c r="G65" i="14"/>
  <c r="G64" i="14"/>
  <c r="G63" i="14"/>
  <c r="G62" i="14"/>
  <c r="G59" i="14"/>
  <c r="G58" i="14"/>
  <c r="G57" i="14"/>
  <c r="F56" i="14"/>
  <c r="F55" i="14"/>
  <c r="F54" i="14"/>
  <c r="G51" i="14"/>
  <c r="G50" i="14"/>
  <c r="G49" i="14"/>
  <c r="G48" i="14"/>
  <c r="G45" i="14"/>
  <c r="F44" i="14"/>
  <c r="F43" i="14"/>
  <c r="G41" i="14"/>
  <c r="G40" i="14"/>
  <c r="F39" i="14"/>
  <c r="F38" i="14"/>
  <c r="F37" i="14"/>
  <c r="G36" i="14"/>
  <c r="F35" i="14"/>
  <c r="F34" i="14"/>
  <c r="F33" i="14"/>
  <c r="F32" i="14"/>
  <c r="G30" i="14"/>
  <c r="G29" i="14"/>
  <c r="G28" i="14"/>
</calcChain>
</file>

<file path=xl/sharedStrings.xml><?xml version="1.0" encoding="utf-8"?>
<sst xmlns="http://schemas.openxmlformats.org/spreadsheetml/2006/main" count="167" uniqueCount="161">
  <si>
    <t>SQBN</t>
  </si>
  <si>
    <t>info@uzpsb.uz</t>
  </si>
  <si>
    <t>200 833 707</t>
  </si>
  <si>
    <t>00440</t>
  </si>
  <si>
    <t>www.sqb.uz</t>
  </si>
  <si>
    <t>NAME OF THE ISSUER</t>
  </si>
  <si>
    <t>Full name:</t>
  </si>
  <si>
    <t>JSCB "Uzbek Industrial and Construction Bank"</t>
  </si>
  <si>
    <t>Abbreviated name:</t>
  </si>
  <si>
    <t>JSCB "SQB"</t>
  </si>
  <si>
    <t>Stock ticker name:</t>
  </si>
  <si>
    <t>CONTACT INFORMATION</t>
  </si>
  <si>
    <t>Registered address:</t>
  </si>
  <si>
    <t>100000, Republic of Uzbekistan, Tashkent city, Yunusabad district, Shahrisabz Street, House 3</t>
  </si>
  <si>
    <t>Postal address:</t>
  </si>
  <si>
    <t xml:space="preserve">E-mail address: </t>
  </si>
  <si>
    <t>Official website:</t>
  </si>
  <si>
    <t>BANK DETAILS</t>
  </si>
  <si>
    <t>Servicing bank name:</t>
  </si>
  <si>
    <t>Settlement account:</t>
  </si>
  <si>
    <t>Bank code:</t>
  </si>
  <si>
    <t>REGISTRATION AND IDENTIFICATION NUMBERS</t>
  </si>
  <si>
    <t>Registration certificate issued by:</t>
  </si>
  <si>
    <t>Tashkent City Department of Statistics, dated 23 September 2009</t>
  </si>
  <si>
    <t>Certificate No. - 53400</t>
  </si>
  <si>
    <t>TIN (Taxpayer Identification Number):</t>
  </si>
  <si>
    <t>Statistical registration number: 09729027</t>
  </si>
  <si>
    <t>CPGS (Cost of products, goods and services:</t>
  </si>
  <si>
    <t>EUIR (Enterprise Unit Income Revenue):</t>
  </si>
  <si>
    <t>SEUIR (Self-accounting Enterprise Unit Income Revenue):</t>
  </si>
  <si>
    <t>FRI (Financial Reporting Income):</t>
  </si>
  <si>
    <t>Category</t>
  </si>
  <si>
    <t>in thousand UZS</t>
  </si>
  <si>
    <t>ASSETS</t>
  </si>
  <si>
    <t>Total:</t>
  </si>
  <si>
    <t>In local currency</t>
  </si>
  <si>
    <t>In foreign currency (UZS equivalent)</t>
  </si>
  <si>
    <t>1. Cash and other payment documents in hand</t>
  </si>
  <si>
    <t>2. Accounts with the Central Bank of the Republic of Uzbekistan</t>
  </si>
  <si>
    <t>3. Accounts with other banks</t>
  </si>
  <si>
    <t>4. Trading accounts:</t>
  </si>
  <si>
    <t xml:space="preserve">     а. Securities (gross)</t>
  </si>
  <si>
    <t xml:space="preserve">     b. Precious metals, coins, gemstones</t>
  </si>
  <si>
    <t xml:space="preserve">     c. Less: Provision for potential losses on trading activities</t>
  </si>
  <si>
    <t xml:space="preserve">     d. Expenses on securities, discount, premium, and changes in their fair value</t>
  </si>
  <si>
    <t xml:space="preserve">     e. Securities, net</t>
  </si>
  <si>
    <t>5   a. Investments (gross)</t>
  </si>
  <si>
    <t xml:space="preserve">     b. Expenses on investments, discount, and premium</t>
  </si>
  <si>
    <t xml:space="preserve">     c. Less: Provision for possible investment losses</t>
  </si>
  <si>
    <t xml:space="preserve">     d. Investments (net)</t>
  </si>
  <si>
    <t>6. Securities purchased under repurchase agreements</t>
  </si>
  <si>
    <t>7. Loan and leasing operations (gross)</t>
  </si>
  <si>
    <t xml:space="preserve">      а. Loan and leasing operations (gross)</t>
  </si>
  <si>
    <t xml:space="preserve">      b. Less: Provision for possible loan and lease losses</t>
  </si>
  <si>
    <t xml:space="preserve">      c. Loan and leasing operations (net)</t>
  </si>
  <si>
    <t>8.   а. Purchased bills (gross)</t>
  </si>
  <si>
    <t xml:space="preserve">      b. Less: Provision for possible losses on purchased bills (promissory notes)</t>
  </si>
  <si>
    <t xml:space="preserve">      c. Purchased bills, without documentation</t>
  </si>
  <si>
    <t>9. Customer obligations under financial instruments</t>
  </si>
  <si>
    <t>10. Fixed assets (net)</t>
  </si>
  <si>
    <t>11. Accrued interest on assets</t>
  </si>
  <si>
    <t>12. Other proprietary assets:</t>
  </si>
  <si>
    <t xml:space="preserve">     а. Real estate investments</t>
  </si>
  <si>
    <t xml:space="preserve">     b. Other property recovered through collateral under loans and leasing (gross)</t>
  </si>
  <si>
    <t xml:space="preserve">     c. Other proprietary assets of the bank (gross)</t>
  </si>
  <si>
    <t xml:space="preserve">  e. Other proprietary assets (net)</t>
  </si>
  <si>
    <t>13. Other assets</t>
  </si>
  <si>
    <t>14. Total Assets</t>
  </si>
  <si>
    <t>LIABILITIES AND EQUITY</t>
  </si>
  <si>
    <t>LIABILITIES</t>
  </si>
  <si>
    <t>15. Demand deposits</t>
  </si>
  <si>
    <t>16. Savings deposits</t>
  </si>
  <si>
    <t>17. Term deposits</t>
  </si>
  <si>
    <t>18. Payables to the Central Bank</t>
  </si>
  <si>
    <t>19. Accounts of other banks and financial institutions</t>
  </si>
  <si>
    <t>20. Securities sold under repo agreements</t>
  </si>
  <si>
    <t>21. Loan and leasing obligations</t>
  </si>
  <si>
    <t>22. Subordinated debt</t>
  </si>
  <si>
    <t>23. Accrued interest payable</t>
  </si>
  <si>
    <t>24. Other liabilities</t>
  </si>
  <si>
    <t>25. Total Liabilities</t>
  </si>
  <si>
    <t>EQUITY</t>
  </si>
  <si>
    <t>26. Authorized capital</t>
  </si>
  <si>
    <t xml:space="preserve">     a. Ordinary shares</t>
  </si>
  <si>
    <t xml:space="preserve">     b. Preferred shares</t>
  </si>
  <si>
    <t>27. ADDITIONAL CAPITAL</t>
  </si>
  <si>
    <t>28. RESERVE CAPITAL</t>
  </si>
  <si>
    <t xml:space="preserve">     a. General reserve fund</t>
  </si>
  <si>
    <t xml:space="preserve">     а.1. Reserve for standard assets</t>
  </si>
  <si>
    <t xml:space="preserve">     b. Reserve for devaluation</t>
  </si>
  <si>
    <t xml:space="preserve">     c. Other reserves and funds</t>
  </si>
  <si>
    <t>29. Retained earnings</t>
  </si>
  <si>
    <t>30. Total Equity</t>
  </si>
  <si>
    <t>31. Total Liabilities and Equity</t>
  </si>
  <si>
    <t>1. INTEREST INCOME</t>
  </si>
  <si>
    <t>Total</t>
  </si>
  <si>
    <t xml:space="preserve">    a. Interest income on accounts with the Central Bank of the Republic of Uzbekistan</t>
  </si>
  <si>
    <t xml:space="preserve">    b. Interest income on accounts with other banks</t>
  </si>
  <si>
    <t xml:space="preserve">    c. Interest income on purchased bills</t>
  </si>
  <si>
    <t xml:space="preserve">    d. Interest income on investments in debt securities measured at amortized cost</t>
  </si>
  <si>
    <t xml:space="preserve">    e. Interest income on trading securities</t>
  </si>
  <si>
    <t xml:space="preserve">    f. Interest income on customer obligations</t>
  </si>
  <si>
    <t xml:space="preserve">    g. Interest income on customer obligations related to the bank’s outstanding acceptances</t>
  </si>
  <si>
    <t xml:space="preserve">    h. Interest, discount, and fees on credit and leasing operations</t>
  </si>
  <si>
    <t xml:space="preserve">    i. Interest income on repurchase agreements</t>
  </si>
  <si>
    <t xml:space="preserve">    j. Other interest income</t>
  </si>
  <si>
    <t>Total interest income</t>
  </si>
  <si>
    <t>2. INTEREST EXPENSES</t>
  </si>
  <si>
    <t xml:space="preserve">     а. Interest expenses on demand deposits</t>
  </si>
  <si>
    <t>Total interest expenses</t>
  </si>
  <si>
    <t xml:space="preserve">     b. Interest expenses on term deposits</t>
  </si>
  <si>
    <t xml:space="preserve">     c. Interest expenses on accounts with the Central Bank</t>
  </si>
  <si>
    <t xml:space="preserve">     d. Interest expenses on accounts with other banks</t>
  </si>
  <si>
    <t xml:space="preserve">     e. Total interest expenses on deposits</t>
  </si>
  <si>
    <t xml:space="preserve">     f. Interest expenses on credit obligations</t>
  </si>
  <si>
    <t xml:space="preserve">     g. Interest expenses on repurchase agreements</t>
  </si>
  <si>
    <t xml:space="preserve">     h. Other interest expenses</t>
  </si>
  <si>
    <t xml:space="preserve">     i. Total interest expenses on loans and other borrowings</t>
  </si>
  <si>
    <t>3. NET INCOME FROM PROVISION REVERSALS FOR POSSIBLE LOSSES ON ASSETS</t>
  </si>
  <si>
    <t xml:space="preserve">  a. Less: Provision for possible credit and leasing losses</t>
  </si>
  <si>
    <t xml:space="preserve">  b. Less: Provision for possible losses on securities</t>
  </si>
  <si>
    <t xml:space="preserve">     c. Less: Provision for possible losses on investments</t>
  </si>
  <si>
    <t xml:space="preserve">  d. Less: Provision for possible losses on other assets</t>
  </si>
  <si>
    <t xml:space="preserve">     e. Net income after provisions for potential losses on assets</t>
  </si>
  <si>
    <t>4. NON-INTEREST INCOME</t>
  </si>
  <si>
    <t xml:space="preserve">     a. Income from services rendered and agency commissions</t>
  </si>
  <si>
    <t xml:space="preserve">     b. Income from foreign exchange transactions</t>
  </si>
  <si>
    <t xml:space="preserve">     c. Income from trading operations</t>
  </si>
  <si>
    <t xml:space="preserve">     d. Income and dividends from investments</t>
  </si>
  <si>
    <t xml:space="preserve">     e. Reversal of allowances for potential losses on assets</t>
  </si>
  <si>
    <t xml:space="preserve">     f. Loan recoveries written off earlier</t>
  </si>
  <si>
    <t xml:space="preserve">     g. Other non-interest income</t>
  </si>
  <si>
    <t xml:space="preserve">     h. Total non-interest income</t>
  </si>
  <si>
    <t>5. NON-INTEREST EXPENSES</t>
  </si>
  <si>
    <t xml:space="preserve">     a. Expenses for rendered services and agency commissions</t>
  </si>
  <si>
    <t xml:space="preserve">     b. Expenses in foreign currencies</t>
  </si>
  <si>
    <t xml:space="preserve">     c. Losses on trading accounts</t>
  </si>
  <si>
    <t xml:space="preserve">     d. Losses from investments</t>
  </si>
  <si>
    <t xml:space="preserve">     e. Other non-interest expenses</t>
  </si>
  <si>
    <t xml:space="preserve">     f. Total non-interest expenses</t>
  </si>
  <si>
    <t>6. NET PROFIT BEFORE OPERATING EXPENSES</t>
  </si>
  <si>
    <t>7. OPERATING EXPENSES</t>
  </si>
  <si>
    <t xml:space="preserve">    a. Staff salaries and related expenses</t>
  </si>
  <si>
    <t xml:space="preserve">    b. Rent and utility expenses</t>
  </si>
  <si>
    <t xml:space="preserve">    c. Travel and transportation expenses</t>
  </si>
  <si>
    <t xml:space="preserve">    d. Administrative expenses</t>
  </si>
  <si>
    <t xml:space="preserve">    e. Representation and charity expenses</t>
  </si>
  <si>
    <t xml:space="preserve">    f. Depreciation expenses</t>
  </si>
  <si>
    <t xml:space="preserve">    g. Insurance, taxes, and other expenses</t>
  </si>
  <si>
    <t xml:space="preserve">    h. Total operating expenses</t>
  </si>
  <si>
    <t>8. ASSESSMENT OF NON-CREDIT LOSSES</t>
  </si>
  <si>
    <t>9. NET PROFIT BEFORE TAXES AND ADJUSTMENTS</t>
  </si>
  <si>
    <t xml:space="preserve">      a. Estimated income tax</t>
  </si>
  <si>
    <t>10. PROFIT BEFORE ADJUSTMENTS</t>
  </si>
  <si>
    <t xml:space="preserve">       a. No undocumented gains reported</t>
  </si>
  <si>
    <t xml:space="preserve">       b. No undocumented losses reported</t>
  </si>
  <si>
    <t>11. NET PROFIT (LOSS)</t>
  </si>
  <si>
    <t xml:space="preserve">                REPORTS OF JSCB "UZBEK INDUSTRIAL AND CONSTRUCTION BANK" FOR Q4 OF Y2024</t>
  </si>
  <si>
    <t>BALANCE SHEET OF THE BANK (as of 31.12.2024)</t>
  </si>
  <si>
    <t>INCOME STATEMENT OF THE BANK (as of 31.12.2024)</t>
  </si>
  <si>
    <t xml:space="preserve">  d. less: accumulated depreciation and provisions for potential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</si>
</sst>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5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2" borderId="7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164" fontId="6" fillId="3" borderId="15" xfId="1" applyFont="1" applyFill="1" applyBorder="1" applyAlignment="1">
      <alignment horizontal="center" vertical="center" wrapText="1"/>
    </xf>
    <xf numFmtId="164" fontId="6" fillId="2" borderId="15" xfId="1" applyFont="1" applyFill="1" applyBorder="1" applyAlignment="1">
      <alignment horizontal="center" vertical="center" wrapText="1"/>
    </xf>
    <xf numFmtId="164" fontId="6" fillId="0" borderId="15" xfId="1" applyFont="1" applyBorder="1" applyAlignment="1">
      <alignment vertical="center"/>
    </xf>
    <xf numFmtId="164" fontId="6" fillId="4" borderId="15" xfId="1" applyFont="1" applyFill="1" applyBorder="1" applyAlignment="1">
      <alignment horizontal="center" vertical="center" wrapText="1"/>
    </xf>
    <xf numFmtId="164" fontId="7" fillId="2" borderId="15" xfId="1" applyFont="1" applyFill="1" applyBorder="1" applyAlignment="1">
      <alignment horizontal="center" vertical="center" wrapText="1"/>
    </xf>
    <xf numFmtId="164" fontId="7" fillId="0" borderId="15" xfId="1" applyFont="1" applyBorder="1" applyAlignment="1">
      <alignment vertical="center"/>
    </xf>
    <xf numFmtId="164" fontId="7" fillId="4" borderId="15" xfId="1" applyFont="1" applyFill="1" applyBorder="1" applyAlignment="1">
      <alignment horizontal="center" vertical="center" wrapText="1"/>
    </xf>
    <xf numFmtId="164" fontId="1" fillId="4" borderId="15" xfId="1" applyFont="1" applyFill="1" applyBorder="1" applyAlignment="1">
      <alignment wrapText="1"/>
    </xf>
    <xf numFmtId="164" fontId="7" fillId="2" borderId="15" xfId="1" applyFont="1" applyFill="1" applyBorder="1" applyAlignment="1">
      <alignment vertical="center" wrapText="1"/>
    </xf>
    <xf numFmtId="0" fontId="1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11" fillId="2" borderId="4" xfId="2" applyFill="1" applyBorder="1" applyAlignment="1">
      <alignment vertical="center" wrapText="1"/>
    </xf>
    <xf numFmtId="0" fontId="11" fillId="2" borderId="5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 indent="1"/>
    </xf>
    <xf numFmtId="0" fontId="6" fillId="2" borderId="18" xfId="0" applyFont="1" applyFill="1" applyBorder="1" applyAlignment="1">
      <alignment horizontal="left" vertical="center" wrapText="1" indent="1"/>
    </xf>
    <xf numFmtId="0" fontId="7" fillId="2" borderId="16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left" vertical="center" wrapText="1" inden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57DB-1361-43FA-AE76-C986E7CAEE1C}">
  <dimension ref="A1:I158"/>
  <sheetViews>
    <sheetView tabSelected="1" topLeftCell="A16" zoomScaleNormal="100" workbookViewId="0">
      <selection activeCell="D87" sqref="D87:F87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44" t="s">
        <v>157</v>
      </c>
      <c r="B1" s="44"/>
      <c r="C1" s="44"/>
      <c r="D1" s="44"/>
      <c r="E1" s="44"/>
      <c r="F1" s="44"/>
      <c r="G1" s="44"/>
    </row>
    <row r="2" spans="1:7" ht="15.75" customHeight="1" thickBot="1" x14ac:dyDescent="0.3">
      <c r="A2" s="44"/>
      <c r="B2" s="44"/>
      <c r="C2" s="44"/>
      <c r="D2" s="44"/>
      <c r="E2" s="44"/>
      <c r="F2" s="44"/>
      <c r="G2" s="44"/>
    </row>
    <row r="3" spans="1:7" ht="15.75" thickBot="1" x14ac:dyDescent="0.3">
      <c r="B3" s="29">
        <v>1</v>
      </c>
      <c r="C3" s="30"/>
      <c r="D3" s="35" t="s">
        <v>5</v>
      </c>
      <c r="E3" s="36"/>
      <c r="F3" s="36"/>
      <c r="G3" s="37"/>
    </row>
    <row r="4" spans="1:7" ht="15.75" customHeight="1" thickBot="1" x14ac:dyDescent="0.3">
      <c r="B4" s="31"/>
      <c r="C4" s="32"/>
      <c r="D4" s="1" t="s">
        <v>6</v>
      </c>
      <c r="E4" s="38" t="s">
        <v>7</v>
      </c>
      <c r="F4" s="39"/>
      <c r="G4" s="40"/>
    </row>
    <row r="5" spans="1:7" ht="15.75" thickBot="1" x14ac:dyDescent="0.3">
      <c r="B5" s="31"/>
      <c r="C5" s="32"/>
      <c r="D5" s="1" t="s">
        <v>8</v>
      </c>
      <c r="E5" s="38" t="s">
        <v>9</v>
      </c>
      <c r="F5" s="39"/>
      <c r="G5" s="40"/>
    </row>
    <row r="6" spans="1:7" ht="15.75" thickBot="1" x14ac:dyDescent="0.3">
      <c r="B6" s="33"/>
      <c r="C6" s="34"/>
      <c r="D6" s="1" t="s">
        <v>10</v>
      </c>
      <c r="E6" s="38" t="s">
        <v>0</v>
      </c>
      <c r="F6" s="39"/>
      <c r="G6" s="40"/>
    </row>
    <row r="7" spans="1:7" ht="15.75" thickBot="1" x14ac:dyDescent="0.3">
      <c r="B7" s="29">
        <v>2</v>
      </c>
      <c r="C7" s="30"/>
      <c r="D7" s="35" t="s">
        <v>11</v>
      </c>
      <c r="E7" s="36"/>
      <c r="F7" s="36"/>
      <c r="G7" s="37"/>
    </row>
    <row r="8" spans="1:7" ht="15" customHeight="1" thickBot="1" x14ac:dyDescent="0.3">
      <c r="B8" s="31"/>
      <c r="C8" s="32"/>
      <c r="D8" s="2" t="s">
        <v>12</v>
      </c>
      <c r="E8" s="38" t="s">
        <v>13</v>
      </c>
      <c r="F8" s="39"/>
      <c r="G8" s="40"/>
    </row>
    <row r="9" spans="1:7" ht="15" customHeight="1" thickBot="1" x14ac:dyDescent="0.3">
      <c r="B9" s="31"/>
      <c r="C9" s="32"/>
      <c r="D9" s="2" t="s">
        <v>14</v>
      </c>
      <c r="E9" s="38" t="s">
        <v>13</v>
      </c>
      <c r="F9" s="39"/>
      <c r="G9" s="40"/>
    </row>
    <row r="10" spans="1:7" ht="15.75" thickBot="1" x14ac:dyDescent="0.3">
      <c r="B10" s="31"/>
      <c r="C10" s="32"/>
      <c r="D10" s="3" t="s">
        <v>15</v>
      </c>
      <c r="E10" s="38" t="s">
        <v>1</v>
      </c>
      <c r="F10" s="39"/>
      <c r="G10" s="40"/>
    </row>
    <row r="11" spans="1:7" ht="15.75" thickBot="1" x14ac:dyDescent="0.3">
      <c r="B11" s="33"/>
      <c r="C11" s="34"/>
      <c r="D11" s="1" t="s">
        <v>16</v>
      </c>
      <c r="E11" s="41" t="s">
        <v>4</v>
      </c>
      <c r="F11" s="42"/>
      <c r="G11" s="43"/>
    </row>
    <row r="12" spans="1:7" ht="15.75" thickBot="1" x14ac:dyDescent="0.3">
      <c r="B12" s="29">
        <v>3</v>
      </c>
      <c r="C12" s="30"/>
      <c r="D12" s="35" t="s">
        <v>17</v>
      </c>
      <c r="E12" s="36"/>
      <c r="F12" s="36"/>
      <c r="G12" s="37"/>
    </row>
    <row r="13" spans="1:7" ht="31.5" customHeight="1" thickBot="1" x14ac:dyDescent="0.3">
      <c r="B13" s="31"/>
      <c r="C13" s="32"/>
      <c r="D13" s="1" t="s">
        <v>18</v>
      </c>
      <c r="E13" s="38" t="s">
        <v>9</v>
      </c>
      <c r="F13" s="39"/>
      <c r="G13" s="40"/>
    </row>
    <row r="14" spans="1:7" ht="15.75" thickBot="1" x14ac:dyDescent="0.3">
      <c r="B14" s="31"/>
      <c r="C14" s="32"/>
      <c r="D14" s="1" t="s">
        <v>19</v>
      </c>
      <c r="E14" s="51">
        <v>1.6103000200000399E+19</v>
      </c>
      <c r="F14" s="52"/>
      <c r="G14" s="53"/>
    </row>
    <row r="15" spans="1:7" ht="15.75" thickBot="1" x14ac:dyDescent="0.3">
      <c r="B15" s="33"/>
      <c r="C15" s="34"/>
      <c r="D15" s="1" t="s">
        <v>20</v>
      </c>
      <c r="E15" s="54" t="s">
        <v>3</v>
      </c>
      <c r="F15" s="55"/>
      <c r="G15" s="56"/>
    </row>
    <row r="16" spans="1:7" ht="15.75" customHeight="1" thickBot="1" x14ac:dyDescent="0.3">
      <c r="B16" s="29">
        <v>4</v>
      </c>
      <c r="C16" s="30"/>
      <c r="D16" s="35" t="s">
        <v>21</v>
      </c>
      <c r="E16" s="36"/>
      <c r="F16" s="36"/>
      <c r="G16" s="37"/>
    </row>
    <row r="17" spans="2:9" ht="15" customHeight="1" x14ac:dyDescent="0.25">
      <c r="B17" s="31"/>
      <c r="C17" s="32"/>
      <c r="D17" s="57" t="s">
        <v>22</v>
      </c>
      <c r="E17" s="59" t="s">
        <v>23</v>
      </c>
      <c r="F17" s="60"/>
      <c r="G17" s="61"/>
    </row>
    <row r="18" spans="2:9" ht="15.75" thickBot="1" x14ac:dyDescent="0.3">
      <c r="B18" s="31"/>
      <c r="C18" s="32"/>
      <c r="D18" s="58"/>
      <c r="E18" s="62" t="s">
        <v>24</v>
      </c>
      <c r="F18" s="63"/>
      <c r="G18" s="64"/>
    </row>
    <row r="19" spans="2:9" ht="26.25" thickBot="1" x14ac:dyDescent="0.3">
      <c r="B19" s="31"/>
      <c r="C19" s="32"/>
      <c r="D19" s="1" t="s">
        <v>25</v>
      </c>
      <c r="E19" s="38" t="s">
        <v>2</v>
      </c>
      <c r="F19" s="39"/>
      <c r="G19" s="40"/>
    </row>
    <row r="20" spans="2:9" ht="15.75" customHeight="1" thickBot="1" x14ac:dyDescent="0.3">
      <c r="B20" s="31"/>
      <c r="C20" s="32"/>
      <c r="D20" s="45" t="s">
        <v>26</v>
      </c>
      <c r="E20" s="46"/>
      <c r="F20" s="46"/>
      <c r="G20" s="47"/>
    </row>
    <row r="21" spans="2:9" ht="26.25" thickBot="1" x14ac:dyDescent="0.3">
      <c r="B21" s="31"/>
      <c r="C21" s="32"/>
      <c r="D21" s="4" t="s">
        <v>27</v>
      </c>
      <c r="E21" s="38">
        <v>144</v>
      </c>
      <c r="F21" s="39"/>
      <c r="G21" s="40"/>
    </row>
    <row r="22" spans="2:9" ht="26.25" thickBot="1" x14ac:dyDescent="0.3">
      <c r="B22" s="31"/>
      <c r="C22" s="32"/>
      <c r="D22" s="4" t="s">
        <v>28</v>
      </c>
      <c r="E22" s="38">
        <v>1150</v>
      </c>
      <c r="F22" s="39"/>
      <c r="G22" s="40"/>
    </row>
    <row r="23" spans="2:9" ht="26.25" thickBot="1" x14ac:dyDescent="0.3">
      <c r="B23" s="31"/>
      <c r="C23" s="32"/>
      <c r="D23" s="4" t="s">
        <v>29</v>
      </c>
      <c r="E23" s="38">
        <v>96120</v>
      </c>
      <c r="F23" s="39"/>
      <c r="G23" s="40"/>
    </row>
    <row r="24" spans="2:9" x14ac:dyDescent="0.25">
      <c r="B24" s="31"/>
      <c r="C24" s="32"/>
      <c r="D24" s="13" t="s">
        <v>30</v>
      </c>
      <c r="E24" s="48">
        <v>1726266</v>
      </c>
      <c r="F24" s="49"/>
      <c r="G24" s="50"/>
    </row>
    <row r="25" spans="2:9" ht="15.75" customHeight="1" x14ac:dyDescent="0.25">
      <c r="B25" s="67">
        <v>5</v>
      </c>
      <c r="C25" s="67"/>
      <c r="D25" s="68" t="s">
        <v>158</v>
      </c>
      <c r="E25" s="69"/>
      <c r="F25" s="69"/>
      <c r="G25" s="70"/>
      <c r="H25" s="15"/>
      <c r="I25" s="15"/>
    </row>
    <row r="26" spans="2:9" ht="15.75" customHeight="1" x14ac:dyDescent="0.25">
      <c r="B26" s="67"/>
      <c r="C26" s="67"/>
      <c r="D26" s="71" t="s">
        <v>31</v>
      </c>
      <c r="E26" s="72"/>
      <c r="F26" s="73" t="s">
        <v>32</v>
      </c>
      <c r="G26" s="74"/>
      <c r="H26" s="15"/>
      <c r="I26" s="15"/>
    </row>
    <row r="27" spans="2:9" ht="33" customHeight="1" x14ac:dyDescent="0.25">
      <c r="B27" s="67"/>
      <c r="C27" s="67"/>
      <c r="D27" s="75" t="s">
        <v>33</v>
      </c>
      <c r="E27" s="76"/>
      <c r="F27" s="77" t="s">
        <v>34</v>
      </c>
      <c r="G27" s="78"/>
      <c r="H27" s="17" t="s">
        <v>35</v>
      </c>
      <c r="I27" s="18" t="s">
        <v>36</v>
      </c>
    </row>
    <row r="28" spans="2:9" ht="15.75" customHeight="1" x14ac:dyDescent="0.25">
      <c r="B28" s="67"/>
      <c r="C28" s="67"/>
      <c r="D28" s="65" t="s">
        <v>37</v>
      </c>
      <c r="E28" s="66"/>
      <c r="F28" s="19"/>
      <c r="G28" s="20">
        <f>H28+I28</f>
        <v>1710096763</v>
      </c>
      <c r="H28" s="21">
        <v>544484530</v>
      </c>
      <c r="I28" s="21">
        <v>1165612233</v>
      </c>
    </row>
    <row r="29" spans="2:9" ht="15" customHeight="1" x14ac:dyDescent="0.25">
      <c r="B29" s="67"/>
      <c r="C29" s="67"/>
      <c r="D29" s="65" t="s">
        <v>38</v>
      </c>
      <c r="E29" s="66"/>
      <c r="F29" s="19"/>
      <c r="G29" s="20">
        <f>H29+I29</f>
        <v>1138103892</v>
      </c>
      <c r="H29" s="21">
        <v>1125552298</v>
      </c>
      <c r="I29" s="21">
        <v>12551594</v>
      </c>
    </row>
    <row r="30" spans="2:9" ht="15.75" customHeight="1" x14ac:dyDescent="0.25">
      <c r="B30" s="67"/>
      <c r="C30" s="67"/>
      <c r="D30" s="65" t="s">
        <v>39</v>
      </c>
      <c r="E30" s="66"/>
      <c r="F30" s="19"/>
      <c r="G30" s="20">
        <f>H30+I30</f>
        <v>6454047664</v>
      </c>
      <c r="H30" s="21">
        <v>633238310</v>
      </c>
      <c r="I30" s="21">
        <v>5820809354</v>
      </c>
    </row>
    <row r="31" spans="2:9" x14ac:dyDescent="0.25">
      <c r="B31" s="67"/>
      <c r="C31" s="67"/>
      <c r="D31" s="65" t="s">
        <v>40</v>
      </c>
      <c r="E31" s="66"/>
      <c r="F31" s="19"/>
      <c r="G31" s="22"/>
      <c r="H31" s="21"/>
      <c r="I31" s="21"/>
    </row>
    <row r="32" spans="2:9" x14ac:dyDescent="0.25">
      <c r="B32" s="67"/>
      <c r="C32" s="67"/>
      <c r="D32" s="65" t="s">
        <v>41</v>
      </c>
      <c r="E32" s="66"/>
      <c r="F32" s="20">
        <f>H32+I32</f>
        <v>4328998890</v>
      </c>
      <c r="G32" s="22"/>
      <c r="H32" s="21">
        <v>3721465000</v>
      </c>
      <c r="I32" s="21">
        <v>607533890</v>
      </c>
    </row>
    <row r="33" spans="2:9" ht="15.75" customHeight="1" x14ac:dyDescent="0.25">
      <c r="B33" s="67"/>
      <c r="C33" s="67"/>
      <c r="D33" s="65" t="s">
        <v>42</v>
      </c>
      <c r="E33" s="66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67"/>
      <c r="C34" s="67"/>
      <c r="D34" s="65" t="s">
        <v>43</v>
      </c>
      <c r="E34" s="66"/>
      <c r="F34" s="20">
        <f>H34+I34</f>
        <v>0</v>
      </c>
      <c r="G34" s="22"/>
      <c r="H34" s="21"/>
      <c r="I34" s="21"/>
    </row>
    <row r="35" spans="2:9" ht="24" customHeight="1" x14ac:dyDescent="0.25">
      <c r="B35" s="67"/>
      <c r="C35" s="67"/>
      <c r="D35" s="65" t="s">
        <v>44</v>
      </c>
      <c r="E35" s="66"/>
      <c r="F35" s="20">
        <f>H35+I35</f>
        <v>-75954158</v>
      </c>
      <c r="G35" s="22"/>
      <c r="H35" s="21">
        <v>-100760990</v>
      </c>
      <c r="I35" s="21">
        <v>24806832</v>
      </c>
    </row>
    <row r="36" spans="2:9" ht="15.75" customHeight="1" x14ac:dyDescent="0.25">
      <c r="B36" s="67"/>
      <c r="C36" s="67"/>
      <c r="D36" s="65" t="s">
        <v>45</v>
      </c>
      <c r="E36" s="66"/>
      <c r="F36" s="19"/>
      <c r="G36" s="20">
        <f>H36+I36</f>
        <v>4253045607</v>
      </c>
      <c r="H36" s="21">
        <f>H32+H33+H35</f>
        <v>3620704885</v>
      </c>
      <c r="I36" s="21">
        <f>I32+I33+I35</f>
        <v>632340722</v>
      </c>
    </row>
    <row r="37" spans="2:9" x14ac:dyDescent="0.25">
      <c r="B37" s="67"/>
      <c r="C37" s="67"/>
      <c r="D37" s="65" t="s">
        <v>46</v>
      </c>
      <c r="E37" s="66"/>
      <c r="F37" s="20">
        <f>H37+I37</f>
        <v>988367997</v>
      </c>
      <c r="G37" s="22"/>
      <c r="H37" s="21">
        <v>985054204</v>
      </c>
      <c r="I37" s="21">
        <v>3313793</v>
      </c>
    </row>
    <row r="38" spans="2:9" ht="15" customHeight="1" x14ac:dyDescent="0.25">
      <c r="B38" s="67"/>
      <c r="C38" s="67"/>
      <c r="D38" s="65" t="s">
        <v>47</v>
      </c>
      <c r="E38" s="66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67"/>
      <c r="C39" s="67"/>
      <c r="D39" s="65" t="s">
        <v>48</v>
      </c>
      <c r="E39" s="66"/>
      <c r="F39" s="20">
        <f>H39+I39</f>
        <v>3220754</v>
      </c>
      <c r="G39" s="22"/>
      <c r="H39" s="21">
        <v>3220754</v>
      </c>
      <c r="I39" s="21">
        <v>0</v>
      </c>
    </row>
    <row r="40" spans="2:9" x14ac:dyDescent="0.25">
      <c r="B40" s="67"/>
      <c r="C40" s="67"/>
      <c r="D40" s="65" t="s">
        <v>49</v>
      </c>
      <c r="E40" s="66"/>
      <c r="F40" s="22"/>
      <c r="G40" s="20">
        <f>H40+I40</f>
        <v>985147243</v>
      </c>
      <c r="H40" s="21">
        <f>H37-H38-H39</f>
        <v>981833450</v>
      </c>
      <c r="I40" s="21">
        <f>I37-I38-I39</f>
        <v>3313793</v>
      </c>
    </row>
    <row r="41" spans="2:9" ht="15.75" customHeight="1" x14ac:dyDescent="0.25">
      <c r="B41" s="67"/>
      <c r="C41" s="67"/>
      <c r="D41" s="65" t="s">
        <v>50</v>
      </c>
      <c r="E41" s="66"/>
      <c r="F41" s="22"/>
      <c r="G41" s="20">
        <f>H41+I41</f>
        <v>0</v>
      </c>
      <c r="H41" s="21">
        <v>0</v>
      </c>
      <c r="I41" s="21">
        <v>0</v>
      </c>
    </row>
    <row r="42" spans="2:9" ht="15" customHeight="1" x14ac:dyDescent="0.25">
      <c r="B42" s="67"/>
      <c r="C42" s="67"/>
      <c r="D42" s="65" t="s">
        <v>51</v>
      </c>
      <c r="E42" s="66"/>
      <c r="F42" s="22"/>
      <c r="G42" s="22"/>
      <c r="H42" s="21"/>
      <c r="I42" s="21"/>
    </row>
    <row r="43" spans="2:9" ht="15" customHeight="1" x14ac:dyDescent="0.25">
      <c r="B43" s="67"/>
      <c r="C43" s="67"/>
      <c r="D43" s="65" t="s">
        <v>52</v>
      </c>
      <c r="E43" s="66"/>
      <c r="F43" s="20">
        <f>H43+I43</f>
        <v>65498403863</v>
      </c>
      <c r="G43" s="22"/>
      <c r="H43" s="21">
        <v>24509225653</v>
      </c>
      <c r="I43" s="21">
        <v>40989178210</v>
      </c>
    </row>
    <row r="44" spans="2:9" ht="32.25" customHeight="1" x14ac:dyDescent="0.25">
      <c r="B44" s="67"/>
      <c r="C44" s="67"/>
      <c r="D44" s="65" t="s">
        <v>53</v>
      </c>
      <c r="E44" s="66"/>
      <c r="F44" s="20">
        <f>H44+I44</f>
        <v>1785470196</v>
      </c>
      <c r="G44" s="22"/>
      <c r="H44" s="21">
        <v>688910473</v>
      </c>
      <c r="I44" s="21">
        <v>1096559723</v>
      </c>
    </row>
    <row r="45" spans="2:9" ht="15.75" customHeight="1" x14ac:dyDescent="0.25">
      <c r="B45" s="67"/>
      <c r="C45" s="67"/>
      <c r="D45" s="65" t="s">
        <v>54</v>
      </c>
      <c r="E45" s="66"/>
      <c r="F45" s="22"/>
      <c r="G45" s="20">
        <f>H45+I45</f>
        <v>63712933667</v>
      </c>
      <c r="H45" s="21">
        <f>H43-H44</f>
        <v>23820315180</v>
      </c>
      <c r="I45" s="21">
        <f>I43-I44</f>
        <v>39892618487</v>
      </c>
    </row>
    <row r="46" spans="2:9" x14ac:dyDescent="0.25">
      <c r="B46" s="67"/>
      <c r="C46" s="67"/>
      <c r="D46" s="65" t="s">
        <v>55</v>
      </c>
      <c r="E46" s="66"/>
      <c r="F46" s="22"/>
      <c r="G46" s="22"/>
      <c r="H46" s="21"/>
      <c r="I46" s="21"/>
    </row>
    <row r="47" spans="2:9" ht="26.25" customHeight="1" x14ac:dyDescent="0.25">
      <c r="B47" s="67"/>
      <c r="C47" s="67"/>
      <c r="D47" s="65" t="s">
        <v>56</v>
      </c>
      <c r="E47" s="66"/>
      <c r="F47" s="22"/>
      <c r="G47" s="22"/>
      <c r="H47" s="21"/>
      <c r="I47" s="21"/>
    </row>
    <row r="48" spans="2:9" ht="15.75" customHeight="1" x14ac:dyDescent="0.25">
      <c r="B48" s="67"/>
      <c r="C48" s="67"/>
      <c r="D48" s="65" t="s">
        <v>57</v>
      </c>
      <c r="E48" s="66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67"/>
      <c r="C49" s="67"/>
      <c r="D49" s="65" t="s">
        <v>58</v>
      </c>
      <c r="E49" s="66"/>
      <c r="F49" s="22"/>
      <c r="G49" s="20">
        <f>H49+I49</f>
        <v>109734946</v>
      </c>
      <c r="H49" s="21">
        <v>0</v>
      </c>
      <c r="I49" s="21">
        <v>109734946</v>
      </c>
    </row>
    <row r="50" spans="2:9" x14ac:dyDescent="0.25">
      <c r="B50" s="67"/>
      <c r="C50" s="67"/>
      <c r="D50" s="65" t="s">
        <v>59</v>
      </c>
      <c r="E50" s="66"/>
      <c r="F50" s="22"/>
      <c r="G50" s="20">
        <f>H50+I50</f>
        <v>3696744725</v>
      </c>
      <c r="H50" s="21">
        <v>3696744725</v>
      </c>
      <c r="I50" s="21">
        <v>0</v>
      </c>
    </row>
    <row r="51" spans="2:9" ht="15.75" customHeight="1" x14ac:dyDescent="0.25">
      <c r="B51" s="67"/>
      <c r="C51" s="67"/>
      <c r="D51" s="65" t="s">
        <v>60</v>
      </c>
      <c r="E51" s="66"/>
      <c r="F51" s="22"/>
      <c r="G51" s="20">
        <f>H51+I51</f>
        <v>3894539660</v>
      </c>
      <c r="H51" s="21">
        <v>1583714729</v>
      </c>
      <c r="I51" s="21">
        <v>2310824931</v>
      </c>
    </row>
    <row r="52" spans="2:9" ht="15.75" customHeight="1" x14ac:dyDescent="0.25">
      <c r="B52" s="67"/>
      <c r="C52" s="67"/>
      <c r="D52" s="65" t="s">
        <v>61</v>
      </c>
      <c r="E52" s="66"/>
      <c r="F52" s="22"/>
      <c r="G52" s="22"/>
      <c r="H52" s="21"/>
      <c r="I52" s="21"/>
    </row>
    <row r="53" spans="2:9" ht="15.75" customHeight="1" x14ac:dyDescent="0.25">
      <c r="B53" s="67"/>
      <c r="C53" s="67"/>
      <c r="D53" s="65" t="s">
        <v>62</v>
      </c>
      <c r="E53" s="66"/>
      <c r="F53" s="22"/>
      <c r="G53" s="22"/>
      <c r="H53" s="21"/>
      <c r="I53" s="21"/>
    </row>
    <row r="54" spans="2:9" ht="15.75" customHeight="1" x14ac:dyDescent="0.25">
      <c r="B54" s="67"/>
      <c r="C54" s="67"/>
      <c r="D54" s="65" t="s">
        <v>63</v>
      </c>
      <c r="E54" s="66"/>
      <c r="F54" s="20">
        <f>H54+I54</f>
        <v>786265750</v>
      </c>
      <c r="G54" s="22"/>
      <c r="H54" s="21">
        <v>786265750</v>
      </c>
      <c r="I54" s="21">
        <v>0</v>
      </c>
    </row>
    <row r="55" spans="2:9" ht="15.75" customHeight="1" x14ac:dyDescent="0.25">
      <c r="B55" s="67"/>
      <c r="C55" s="67"/>
      <c r="D55" s="65" t="s">
        <v>64</v>
      </c>
      <c r="E55" s="66"/>
      <c r="F55" s="20">
        <f>H55+I55</f>
        <v>6450851</v>
      </c>
      <c r="G55" s="22"/>
      <c r="H55" s="21">
        <v>6450851</v>
      </c>
      <c r="I55" s="21">
        <v>0</v>
      </c>
    </row>
    <row r="56" spans="2:9" ht="15" customHeight="1" x14ac:dyDescent="0.25">
      <c r="B56" s="67"/>
      <c r="C56" s="67"/>
      <c r="D56" s="79" t="s">
        <v>160</v>
      </c>
      <c r="E56" s="80"/>
      <c r="F56" s="20">
        <f>H56+I56</f>
        <v>131182871</v>
      </c>
      <c r="G56" s="22"/>
      <c r="H56" s="21">
        <v>131182871</v>
      </c>
      <c r="I56" s="21">
        <v>0</v>
      </c>
    </row>
    <row r="57" spans="2:9" ht="15.75" customHeight="1" x14ac:dyDescent="0.25">
      <c r="B57" s="67"/>
      <c r="C57" s="67"/>
      <c r="D57" s="79" t="s">
        <v>65</v>
      </c>
      <c r="E57" s="80"/>
      <c r="F57" s="22"/>
      <c r="G57" s="20">
        <f>H57+I57</f>
        <v>661533730</v>
      </c>
      <c r="H57" s="21">
        <f>H54+H55-H56</f>
        <v>661533730</v>
      </c>
      <c r="I57" s="21">
        <f>I54+I55-I56</f>
        <v>0</v>
      </c>
    </row>
    <row r="58" spans="2:9" x14ac:dyDescent="0.25">
      <c r="B58" s="67"/>
      <c r="C58" s="67"/>
      <c r="D58" s="65" t="s">
        <v>66</v>
      </c>
      <c r="E58" s="66"/>
      <c r="F58" s="22"/>
      <c r="G58" s="20">
        <f>H58+I58</f>
        <v>1144736892</v>
      </c>
      <c r="H58" s="21">
        <v>965290337</v>
      </c>
      <c r="I58" s="21">
        <v>179446555</v>
      </c>
    </row>
    <row r="59" spans="2:9" x14ac:dyDescent="0.25">
      <c r="B59" s="67"/>
      <c r="C59" s="67"/>
      <c r="D59" s="81" t="s">
        <v>67</v>
      </c>
      <c r="E59" s="82"/>
      <c r="F59" s="22"/>
      <c r="G59" s="23">
        <f>H59+I59</f>
        <v>87596989839</v>
      </c>
      <c r="H59" s="24">
        <v>37469737224</v>
      </c>
      <c r="I59" s="24">
        <v>50127252615</v>
      </c>
    </row>
    <row r="60" spans="2:9" ht="15.75" customHeight="1" x14ac:dyDescent="0.25">
      <c r="B60" s="67"/>
      <c r="C60" s="67"/>
      <c r="D60" s="81" t="s">
        <v>68</v>
      </c>
      <c r="E60" s="82"/>
      <c r="F60" s="25"/>
      <c r="G60" s="25"/>
      <c r="H60" s="21"/>
      <c r="I60" s="21"/>
    </row>
    <row r="61" spans="2:9" x14ac:dyDescent="0.25">
      <c r="B61" s="67"/>
      <c r="C61" s="67"/>
      <c r="D61" s="81" t="s">
        <v>69</v>
      </c>
      <c r="E61" s="82"/>
      <c r="F61" s="25"/>
      <c r="G61" s="25"/>
      <c r="H61" s="21"/>
      <c r="I61" s="21"/>
    </row>
    <row r="62" spans="2:9" ht="15.75" customHeight="1" x14ac:dyDescent="0.25">
      <c r="B62" s="67"/>
      <c r="C62" s="67"/>
      <c r="D62" s="65" t="s">
        <v>70</v>
      </c>
      <c r="E62" s="66"/>
      <c r="F62" s="22"/>
      <c r="G62" s="20">
        <f>H62+I62</f>
        <v>7436279573</v>
      </c>
      <c r="H62" s="21">
        <v>4446244763</v>
      </c>
      <c r="I62" s="21">
        <v>2990034810</v>
      </c>
    </row>
    <row r="63" spans="2:9" x14ac:dyDescent="0.25">
      <c r="B63" s="67"/>
      <c r="C63" s="67"/>
      <c r="D63" s="65" t="s">
        <v>71</v>
      </c>
      <c r="E63" s="66"/>
      <c r="F63" s="22"/>
      <c r="G63" s="20">
        <f t="shared" ref="G63:G67" si="2">H63+I63</f>
        <v>3289312497</v>
      </c>
      <c r="H63" s="21">
        <v>3004361784</v>
      </c>
      <c r="I63" s="21">
        <v>284950713</v>
      </c>
    </row>
    <row r="64" spans="2:9" x14ac:dyDescent="0.25">
      <c r="B64" s="67"/>
      <c r="C64" s="67"/>
      <c r="D64" s="65" t="s">
        <v>72</v>
      </c>
      <c r="E64" s="66"/>
      <c r="F64" s="22"/>
      <c r="G64" s="20">
        <f>H64+I64</f>
        <v>10019558799</v>
      </c>
      <c r="H64" s="21">
        <f>11533525346-H63</f>
        <v>8529163562</v>
      </c>
      <c r="I64" s="21">
        <f>1775345950-I63</f>
        <v>1490395237</v>
      </c>
    </row>
    <row r="65" spans="2:9" ht="15" customHeight="1" x14ac:dyDescent="0.25">
      <c r="B65" s="67"/>
      <c r="C65" s="67"/>
      <c r="D65" s="65" t="s">
        <v>73</v>
      </c>
      <c r="E65" s="66"/>
      <c r="F65" s="22"/>
      <c r="G65" s="20">
        <f>H65+I65</f>
        <v>81175</v>
      </c>
      <c r="H65" s="21">
        <v>81175</v>
      </c>
      <c r="I65" s="21">
        <v>0</v>
      </c>
    </row>
    <row r="66" spans="2:9" ht="15.75" customHeight="1" x14ac:dyDescent="0.25">
      <c r="B66" s="67"/>
      <c r="C66" s="67"/>
      <c r="D66" s="65" t="s">
        <v>74</v>
      </c>
      <c r="E66" s="66"/>
      <c r="F66" s="22"/>
      <c r="G66" s="20">
        <f>H66+I66</f>
        <v>4053129092</v>
      </c>
      <c r="H66" s="21">
        <v>1187200564</v>
      </c>
      <c r="I66" s="21">
        <v>2865928528</v>
      </c>
    </row>
    <row r="67" spans="2:9" ht="15.75" customHeight="1" x14ac:dyDescent="0.25">
      <c r="B67" s="67"/>
      <c r="C67" s="67"/>
      <c r="D67" s="65" t="s">
        <v>75</v>
      </c>
      <c r="E67" s="66"/>
      <c r="F67" s="22"/>
      <c r="G67" s="20">
        <f t="shared" si="2"/>
        <v>505758323</v>
      </c>
      <c r="H67" s="21">
        <v>505758323</v>
      </c>
      <c r="I67" s="21">
        <v>0</v>
      </c>
    </row>
    <row r="68" spans="2:9" ht="15.75" customHeight="1" x14ac:dyDescent="0.25">
      <c r="B68" s="67"/>
      <c r="C68" s="67"/>
      <c r="D68" s="65" t="s">
        <v>76</v>
      </c>
      <c r="E68" s="66"/>
      <c r="F68" s="22"/>
      <c r="G68" s="20">
        <f>H68+I68</f>
        <v>38839279617</v>
      </c>
      <c r="H68" s="21">
        <v>3975887812</v>
      </c>
      <c r="I68" s="21">
        <v>34863391805</v>
      </c>
    </row>
    <row r="69" spans="2:9" ht="15.75" customHeight="1" x14ac:dyDescent="0.25">
      <c r="B69" s="67"/>
      <c r="C69" s="67"/>
      <c r="D69" s="65" t="s">
        <v>77</v>
      </c>
      <c r="E69" s="66"/>
      <c r="F69" s="22"/>
      <c r="G69" s="20">
        <f>H69+I69</f>
        <v>2441803340</v>
      </c>
      <c r="H69" s="21">
        <v>1447169608</v>
      </c>
      <c r="I69" s="21">
        <v>994633732</v>
      </c>
    </row>
    <row r="70" spans="2:9" ht="15.75" customHeight="1" x14ac:dyDescent="0.25">
      <c r="B70" s="67"/>
      <c r="C70" s="67"/>
      <c r="D70" s="65" t="s">
        <v>78</v>
      </c>
      <c r="E70" s="66"/>
      <c r="F70" s="22"/>
      <c r="G70" s="20">
        <f>H70+I70</f>
        <v>1251915872</v>
      </c>
      <c r="H70" s="21">
        <v>473959979</v>
      </c>
      <c r="I70" s="21">
        <v>777955893</v>
      </c>
    </row>
    <row r="71" spans="2:9" x14ac:dyDescent="0.25">
      <c r="B71" s="67"/>
      <c r="C71" s="67"/>
      <c r="D71" s="65" t="s">
        <v>79</v>
      </c>
      <c r="E71" s="66"/>
      <c r="F71" s="22"/>
      <c r="G71" s="20">
        <f>H71+I71</f>
        <v>990040845</v>
      </c>
      <c r="H71" s="21">
        <v>489063770</v>
      </c>
      <c r="I71" s="21">
        <v>500977075</v>
      </c>
    </row>
    <row r="72" spans="2:9" x14ac:dyDescent="0.25">
      <c r="B72" s="67"/>
      <c r="C72" s="67"/>
      <c r="D72" s="81" t="s">
        <v>80</v>
      </c>
      <c r="E72" s="82"/>
      <c r="F72" s="22"/>
      <c r="G72" s="23">
        <f>H72+I72</f>
        <v>77571543481</v>
      </c>
      <c r="H72" s="24">
        <v>26391046229</v>
      </c>
      <c r="I72" s="24">
        <v>51180497252</v>
      </c>
    </row>
    <row r="73" spans="2:9" x14ac:dyDescent="0.25">
      <c r="B73" s="67"/>
      <c r="C73" s="67"/>
      <c r="D73" s="81" t="s">
        <v>81</v>
      </c>
      <c r="E73" s="82"/>
      <c r="F73" s="22"/>
      <c r="G73" s="22"/>
      <c r="H73" s="21"/>
      <c r="I73" s="21"/>
    </row>
    <row r="74" spans="2:9" x14ac:dyDescent="0.25">
      <c r="B74" s="67"/>
      <c r="C74" s="67"/>
      <c r="D74" s="65" t="s">
        <v>82</v>
      </c>
      <c r="E74" s="66"/>
      <c r="F74" s="22"/>
      <c r="G74" s="22"/>
      <c r="H74" s="21"/>
      <c r="I74" s="21"/>
    </row>
    <row r="75" spans="2:9" x14ac:dyDescent="0.25">
      <c r="B75" s="67"/>
      <c r="C75" s="67"/>
      <c r="D75" s="65" t="s">
        <v>83</v>
      </c>
      <c r="E75" s="66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67"/>
      <c r="C76" s="67"/>
      <c r="D76" s="65" t="s">
        <v>84</v>
      </c>
      <c r="E76" s="66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67"/>
      <c r="C77" s="67"/>
      <c r="D77" s="65" t="s">
        <v>85</v>
      </c>
      <c r="E77" s="66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67"/>
      <c r="C78" s="67"/>
      <c r="D78" s="65" t="s">
        <v>86</v>
      </c>
      <c r="E78" s="66"/>
      <c r="F78" s="22"/>
      <c r="G78" s="22"/>
      <c r="H78" s="21"/>
      <c r="I78" s="21"/>
    </row>
    <row r="79" spans="2:9" x14ac:dyDescent="0.25">
      <c r="B79" s="67"/>
      <c r="C79" s="67"/>
      <c r="D79" s="65" t="s">
        <v>87</v>
      </c>
      <c r="E79" s="66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x14ac:dyDescent="0.25">
      <c r="B80" s="67"/>
      <c r="C80" s="67"/>
      <c r="D80" s="65" t="s">
        <v>88</v>
      </c>
      <c r="E80" s="66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67"/>
      <c r="C81" s="67"/>
      <c r="D81" s="65" t="s">
        <v>89</v>
      </c>
      <c r="E81" s="66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67"/>
      <c r="C82" s="67"/>
      <c r="D82" s="65" t="s">
        <v>90</v>
      </c>
      <c r="E82" s="66"/>
      <c r="F82" s="22"/>
      <c r="G82" s="20">
        <f>H82+I82</f>
        <v>13196355</v>
      </c>
      <c r="H82" s="21">
        <v>13196355</v>
      </c>
      <c r="I82" s="21">
        <v>0</v>
      </c>
    </row>
    <row r="83" spans="2:9" x14ac:dyDescent="0.25">
      <c r="B83" s="67"/>
      <c r="C83" s="67"/>
      <c r="D83" s="65" t="s">
        <v>91</v>
      </c>
      <c r="E83" s="66"/>
      <c r="F83" s="22"/>
      <c r="G83" s="20">
        <f>H83+I83</f>
        <v>3604008102</v>
      </c>
      <c r="H83" s="21">
        <v>3604008102</v>
      </c>
      <c r="I83" s="21">
        <v>0</v>
      </c>
    </row>
    <row r="84" spans="2:9" x14ac:dyDescent="0.25">
      <c r="B84" s="67"/>
      <c r="C84" s="67"/>
      <c r="D84" s="81" t="s">
        <v>92</v>
      </c>
      <c r="E84" s="82"/>
      <c r="F84" s="26"/>
      <c r="G84" s="23">
        <f>H84+I84</f>
        <v>10025446358</v>
      </c>
      <c r="H84" s="24">
        <v>10025446358</v>
      </c>
      <c r="I84" s="24">
        <v>0</v>
      </c>
    </row>
    <row r="85" spans="2:9" ht="15.75" customHeight="1" x14ac:dyDescent="0.25">
      <c r="B85" s="67"/>
      <c r="C85" s="67"/>
      <c r="D85" s="81" t="s">
        <v>93</v>
      </c>
      <c r="E85" s="82"/>
      <c r="F85" s="26"/>
      <c r="G85" s="23">
        <f>H85+I85</f>
        <v>87596989839</v>
      </c>
      <c r="H85" s="24">
        <f>H72+H84</f>
        <v>36416492587</v>
      </c>
      <c r="I85" s="24">
        <f>I72+I84</f>
        <v>51180497252</v>
      </c>
    </row>
    <row r="86" spans="2:9" ht="15.75" customHeight="1" x14ac:dyDescent="0.25">
      <c r="B86" s="83">
        <v>6</v>
      </c>
      <c r="C86" s="83"/>
      <c r="D86" s="68" t="s">
        <v>159</v>
      </c>
      <c r="E86" s="69"/>
      <c r="F86" s="69"/>
      <c r="G86" s="70"/>
      <c r="H86" s="21"/>
      <c r="I86" s="21"/>
    </row>
    <row r="87" spans="2:9" x14ac:dyDescent="0.25">
      <c r="B87" s="83"/>
      <c r="C87" s="83"/>
      <c r="D87" s="71" t="s">
        <v>31</v>
      </c>
      <c r="E87" s="84"/>
      <c r="F87" s="72"/>
      <c r="G87" s="16" t="s">
        <v>32</v>
      </c>
      <c r="H87" s="21"/>
      <c r="I87" s="21"/>
    </row>
    <row r="88" spans="2:9" s="10" customFormat="1" ht="33" customHeight="1" x14ac:dyDescent="0.25">
      <c r="B88" s="83"/>
      <c r="C88" s="83"/>
      <c r="D88" s="81" t="s">
        <v>94</v>
      </c>
      <c r="E88" s="85"/>
      <c r="F88" s="82"/>
      <c r="G88" s="14" t="s">
        <v>95</v>
      </c>
      <c r="H88" s="17" t="s">
        <v>35</v>
      </c>
      <c r="I88" s="18" t="s">
        <v>36</v>
      </c>
    </row>
    <row r="89" spans="2:9" ht="18" customHeight="1" x14ac:dyDescent="0.25">
      <c r="B89" s="83"/>
      <c r="C89" s="83"/>
      <c r="D89" s="65" t="s">
        <v>96</v>
      </c>
      <c r="E89" s="86"/>
      <c r="F89" s="66"/>
      <c r="G89" s="20">
        <f>H89+I89</f>
        <v>5827509</v>
      </c>
      <c r="H89" s="21">
        <v>5827509</v>
      </c>
      <c r="I89" s="21">
        <v>0</v>
      </c>
    </row>
    <row r="90" spans="2:9" ht="18" customHeight="1" x14ac:dyDescent="0.25">
      <c r="B90" s="83"/>
      <c r="C90" s="83"/>
      <c r="D90" s="65" t="s">
        <v>97</v>
      </c>
      <c r="E90" s="86"/>
      <c r="F90" s="66"/>
      <c r="G90" s="20">
        <f>H90+I90</f>
        <v>542212955</v>
      </c>
      <c r="H90" s="21">
        <v>46736009</v>
      </c>
      <c r="I90" s="21">
        <v>495476946</v>
      </c>
    </row>
    <row r="91" spans="2:9" ht="18" customHeight="1" x14ac:dyDescent="0.25">
      <c r="B91" s="83"/>
      <c r="C91" s="83"/>
      <c r="D91" s="65" t="s">
        <v>98</v>
      </c>
      <c r="E91" s="86"/>
      <c r="F91" s="66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83"/>
      <c r="C92" s="83"/>
      <c r="D92" s="65" t="s">
        <v>99</v>
      </c>
      <c r="E92" s="86"/>
      <c r="F92" s="66"/>
      <c r="G92" s="20">
        <f>H92+I92</f>
        <v>1625622</v>
      </c>
      <c r="H92" s="21">
        <v>1625622</v>
      </c>
      <c r="I92" s="21">
        <v>0</v>
      </c>
    </row>
    <row r="93" spans="2:9" ht="18" customHeight="1" x14ac:dyDescent="0.25">
      <c r="B93" s="83"/>
      <c r="C93" s="83"/>
      <c r="D93" s="65" t="s">
        <v>100</v>
      </c>
      <c r="E93" s="86"/>
      <c r="F93" s="66"/>
      <c r="G93" s="20">
        <f>H93+I93</f>
        <v>516253445</v>
      </c>
      <c r="H93" s="21">
        <v>505838719</v>
      </c>
      <c r="I93" s="21">
        <v>10414726</v>
      </c>
    </row>
    <row r="94" spans="2:9" ht="18" customHeight="1" x14ac:dyDescent="0.25">
      <c r="B94" s="83"/>
      <c r="C94" s="83"/>
      <c r="D94" s="65" t="s">
        <v>101</v>
      </c>
      <c r="E94" s="86"/>
      <c r="F94" s="66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83"/>
      <c r="C95" s="83"/>
      <c r="D95" s="65" t="s">
        <v>102</v>
      </c>
      <c r="E95" s="86"/>
      <c r="F95" s="66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83"/>
      <c r="C96" s="83"/>
      <c r="D96" s="65" t="s">
        <v>103</v>
      </c>
      <c r="E96" s="86"/>
      <c r="F96" s="66"/>
      <c r="G96" s="20">
        <f>H96+I96</f>
        <v>7875409954</v>
      </c>
      <c r="H96" s="21">
        <v>4137221085</v>
      </c>
      <c r="I96" s="21">
        <v>3738188869</v>
      </c>
    </row>
    <row r="97" spans="2:9" ht="18" customHeight="1" x14ac:dyDescent="0.25">
      <c r="B97" s="83"/>
      <c r="C97" s="83"/>
      <c r="D97" s="65" t="s">
        <v>104</v>
      </c>
      <c r="E97" s="86"/>
      <c r="F97" s="66"/>
      <c r="G97" s="20">
        <f>H97+I97</f>
        <v>7817942</v>
      </c>
      <c r="H97" s="21">
        <v>7817942</v>
      </c>
      <c r="I97" s="21">
        <v>0</v>
      </c>
    </row>
    <row r="98" spans="2:9" ht="18" customHeight="1" x14ac:dyDescent="0.25">
      <c r="B98" s="83"/>
      <c r="C98" s="83"/>
      <c r="D98" s="65" t="s">
        <v>105</v>
      </c>
      <c r="E98" s="86"/>
      <c r="F98" s="66"/>
      <c r="G98" s="20">
        <f>H98+I98</f>
        <v>2666972027</v>
      </c>
      <c r="H98" s="21">
        <v>2666972027</v>
      </c>
      <c r="I98" s="21">
        <v>0</v>
      </c>
    </row>
    <row r="99" spans="2:9" x14ac:dyDescent="0.25">
      <c r="B99" s="83"/>
      <c r="C99" s="83"/>
      <c r="D99" s="81" t="s">
        <v>106</v>
      </c>
      <c r="E99" s="85"/>
      <c r="F99" s="82"/>
      <c r="G99" s="23">
        <f>H99+I99</f>
        <v>11616119454</v>
      </c>
      <c r="H99" s="24">
        <f>SUM(H89:H98)</f>
        <v>7372038913</v>
      </c>
      <c r="I99" s="24">
        <f>SUM(I89:I98)</f>
        <v>4244080541</v>
      </c>
    </row>
    <row r="100" spans="2:9" s="10" customFormat="1" x14ac:dyDescent="0.25">
      <c r="B100" s="83"/>
      <c r="C100" s="83"/>
      <c r="D100" s="81" t="s">
        <v>107</v>
      </c>
      <c r="E100" s="85"/>
      <c r="F100" s="82"/>
      <c r="G100" s="27"/>
      <c r="H100" s="21"/>
      <c r="I100" s="21"/>
    </row>
    <row r="101" spans="2:9" ht="15.75" customHeight="1" x14ac:dyDescent="0.25">
      <c r="B101" s="83"/>
      <c r="C101" s="83"/>
      <c r="D101" s="65" t="s">
        <v>108</v>
      </c>
      <c r="E101" s="86"/>
      <c r="F101" s="66"/>
      <c r="G101" s="20">
        <f>H101+I101</f>
        <v>55578085</v>
      </c>
      <c r="H101" s="21">
        <v>49269512</v>
      </c>
      <c r="I101" s="21">
        <v>6308573</v>
      </c>
    </row>
    <row r="102" spans="2:9" ht="15.75" customHeight="1" x14ac:dyDescent="0.25">
      <c r="B102" s="83"/>
      <c r="C102" s="83"/>
      <c r="D102" s="65" t="s">
        <v>110</v>
      </c>
      <c r="E102" s="86"/>
      <c r="F102" s="66"/>
      <c r="G102" s="20">
        <f>H102+I102</f>
        <v>1428065455</v>
      </c>
      <c r="H102" s="21">
        <v>1314193784</v>
      </c>
      <c r="I102" s="21">
        <v>113871671</v>
      </c>
    </row>
    <row r="103" spans="2:9" ht="15.75" customHeight="1" x14ac:dyDescent="0.25">
      <c r="B103" s="83"/>
      <c r="C103" s="83"/>
      <c r="D103" s="65" t="s">
        <v>111</v>
      </c>
      <c r="E103" s="86"/>
      <c r="F103" s="66"/>
      <c r="G103" s="20">
        <f t="shared" si="4"/>
        <v>0</v>
      </c>
      <c r="H103" s="21">
        <v>0</v>
      </c>
      <c r="I103" s="21">
        <v>0</v>
      </c>
    </row>
    <row r="104" spans="2:9" ht="15.75" customHeight="1" x14ac:dyDescent="0.25">
      <c r="B104" s="83"/>
      <c r="C104" s="83"/>
      <c r="D104" s="65" t="s">
        <v>112</v>
      </c>
      <c r="E104" s="86"/>
      <c r="F104" s="66"/>
      <c r="G104" s="20">
        <f t="shared" si="4"/>
        <v>638001994</v>
      </c>
      <c r="H104" s="21">
        <v>351199858</v>
      </c>
      <c r="I104" s="21">
        <v>286802136</v>
      </c>
    </row>
    <row r="105" spans="2:9" ht="15.75" customHeight="1" x14ac:dyDescent="0.25">
      <c r="B105" s="83"/>
      <c r="C105" s="83"/>
      <c r="D105" s="81" t="s">
        <v>113</v>
      </c>
      <c r="E105" s="85"/>
      <c r="F105" s="82"/>
      <c r="G105" s="23">
        <f t="shared" si="4"/>
        <v>2121645534</v>
      </c>
      <c r="H105" s="24">
        <f>SUM(H101:H104)</f>
        <v>1714663154</v>
      </c>
      <c r="I105" s="24">
        <f>SUM(I101:I104)</f>
        <v>406982380</v>
      </c>
    </row>
    <row r="106" spans="2:9" ht="15.75" customHeight="1" x14ac:dyDescent="0.25">
      <c r="B106" s="83"/>
      <c r="C106" s="83"/>
      <c r="D106" s="65" t="s">
        <v>114</v>
      </c>
      <c r="E106" s="86"/>
      <c r="F106" s="66"/>
      <c r="G106" s="20">
        <f t="shared" si="4"/>
        <v>2598221347</v>
      </c>
      <c r="H106" s="21">
        <v>534376464</v>
      </c>
      <c r="I106" s="21">
        <v>2063844883</v>
      </c>
    </row>
    <row r="107" spans="2:9" ht="15" customHeight="1" x14ac:dyDescent="0.25">
      <c r="B107" s="83"/>
      <c r="C107" s="83"/>
      <c r="D107" s="65" t="s">
        <v>115</v>
      </c>
      <c r="E107" s="86"/>
      <c r="F107" s="66"/>
      <c r="G107" s="20">
        <f t="shared" si="4"/>
        <v>115265806</v>
      </c>
      <c r="H107" s="21">
        <v>115265806</v>
      </c>
      <c r="I107" s="21">
        <v>0</v>
      </c>
    </row>
    <row r="108" spans="2:9" ht="15" customHeight="1" x14ac:dyDescent="0.25">
      <c r="B108" s="83"/>
      <c r="C108" s="83"/>
      <c r="D108" s="65" t="s">
        <v>116</v>
      </c>
      <c r="E108" s="86"/>
      <c r="F108" s="66"/>
      <c r="G108" s="20">
        <f t="shared" si="4"/>
        <v>3468438908</v>
      </c>
      <c r="H108" s="21">
        <v>2925524292</v>
      </c>
      <c r="I108" s="21">
        <v>542914616</v>
      </c>
    </row>
    <row r="109" spans="2:9" ht="15.75" customHeight="1" x14ac:dyDescent="0.25">
      <c r="B109" s="83"/>
      <c r="C109" s="83"/>
      <c r="D109" s="81" t="s">
        <v>117</v>
      </c>
      <c r="E109" s="85"/>
      <c r="F109" s="82"/>
      <c r="G109" s="23">
        <f t="shared" si="4"/>
        <v>6181926061</v>
      </c>
      <c r="H109" s="24">
        <f>SUM(H106:H108)</f>
        <v>3575166562</v>
      </c>
      <c r="I109" s="24">
        <f>SUM(I106:I108)</f>
        <v>2606759499</v>
      </c>
    </row>
    <row r="110" spans="2:9" ht="15" customHeight="1" x14ac:dyDescent="0.25">
      <c r="B110" s="83"/>
      <c r="C110" s="83"/>
      <c r="D110" s="81" t="s">
        <v>109</v>
      </c>
      <c r="E110" s="85"/>
      <c r="F110" s="82"/>
      <c r="G110" s="23">
        <f t="shared" si="4"/>
        <v>8303571595</v>
      </c>
      <c r="H110" s="24">
        <f>H105+H109</f>
        <v>5289829716</v>
      </c>
      <c r="I110" s="24">
        <f>I105+I109</f>
        <v>3013741879</v>
      </c>
    </row>
    <row r="111" spans="2:9" s="10" customFormat="1" ht="26.25" customHeight="1" x14ac:dyDescent="0.25">
      <c r="B111" s="83"/>
      <c r="C111" s="83"/>
      <c r="D111" s="81" t="s">
        <v>118</v>
      </c>
      <c r="E111" s="85"/>
      <c r="F111" s="82"/>
      <c r="G111" s="23">
        <f t="shared" si="4"/>
        <v>3312547859</v>
      </c>
      <c r="H111" s="24">
        <f>H99-H110</f>
        <v>2082209197</v>
      </c>
      <c r="I111" s="24">
        <f>I99-I110</f>
        <v>1230338662</v>
      </c>
    </row>
    <row r="112" spans="2:9" ht="16.5" customHeight="1" x14ac:dyDescent="0.25">
      <c r="B112" s="83"/>
      <c r="C112" s="83"/>
      <c r="D112" s="79" t="s">
        <v>119</v>
      </c>
      <c r="E112" s="87"/>
      <c r="F112" s="80"/>
      <c r="G112" s="20">
        <f t="shared" si="4"/>
        <v>3979141653</v>
      </c>
      <c r="H112" s="21">
        <v>1333186857</v>
      </c>
      <c r="I112" s="21">
        <v>2645954796</v>
      </c>
    </row>
    <row r="113" spans="2:9" ht="16.5" customHeight="1" x14ac:dyDescent="0.25">
      <c r="B113" s="83"/>
      <c r="C113" s="83"/>
      <c r="D113" s="79" t="s">
        <v>120</v>
      </c>
      <c r="E113" s="87"/>
      <c r="F113" s="80"/>
      <c r="G113" s="20">
        <f t="shared" si="4"/>
        <v>12996583</v>
      </c>
      <c r="H113" s="21">
        <v>0</v>
      </c>
      <c r="I113" s="21">
        <v>12996583</v>
      </c>
    </row>
    <row r="114" spans="2:9" ht="16.5" customHeight="1" x14ac:dyDescent="0.25">
      <c r="B114" s="83"/>
      <c r="C114" s="83"/>
      <c r="D114" s="88" t="s">
        <v>121</v>
      </c>
      <c r="E114" s="89"/>
      <c r="F114" s="90"/>
      <c r="G114" s="20">
        <f>H114+I114</f>
        <v>3765106</v>
      </c>
      <c r="H114" s="21">
        <v>3765106</v>
      </c>
      <c r="I114" s="21">
        <v>0</v>
      </c>
    </row>
    <row r="115" spans="2:9" ht="15" customHeight="1" x14ac:dyDescent="0.25">
      <c r="B115" s="83"/>
      <c r="C115" s="83"/>
      <c r="D115" s="79" t="s">
        <v>122</v>
      </c>
      <c r="E115" s="87"/>
      <c r="F115" s="80"/>
      <c r="G115" s="20">
        <f>H115+I115</f>
        <v>1079451061</v>
      </c>
      <c r="H115" s="21">
        <v>702501842</v>
      </c>
      <c r="I115" s="21">
        <v>376949219</v>
      </c>
    </row>
    <row r="116" spans="2:9" s="28" customFormat="1" x14ac:dyDescent="0.25">
      <c r="B116" s="83"/>
      <c r="C116" s="83"/>
      <c r="D116" s="92" t="s">
        <v>123</v>
      </c>
      <c r="E116" s="93"/>
      <c r="F116" s="94"/>
      <c r="G116" s="24">
        <f>G111-G112-G113-G114-G115</f>
        <v>-1762806544</v>
      </c>
      <c r="H116" s="24">
        <f>H111-H112-H113-H114-H115</f>
        <v>42755392</v>
      </c>
      <c r="I116" s="24">
        <f>I111-I112-I113-I114-I115</f>
        <v>-1805561936</v>
      </c>
    </row>
    <row r="117" spans="2:9" s="10" customFormat="1" x14ac:dyDescent="0.25">
      <c r="B117" s="83"/>
      <c r="C117" s="83"/>
      <c r="D117" s="81" t="s">
        <v>124</v>
      </c>
      <c r="E117" s="85"/>
      <c r="F117" s="82"/>
      <c r="G117" s="20"/>
      <c r="H117" s="21"/>
      <c r="I117" s="21"/>
    </row>
    <row r="118" spans="2:9" ht="15.75" customHeight="1" x14ac:dyDescent="0.25">
      <c r="B118" s="83"/>
      <c r="C118" s="83"/>
      <c r="D118" s="65" t="s">
        <v>125</v>
      </c>
      <c r="E118" s="86"/>
      <c r="F118" s="66"/>
      <c r="G118" s="20">
        <f t="shared" si="4"/>
        <v>609569440</v>
      </c>
      <c r="H118" s="21">
        <v>463878331</v>
      </c>
      <c r="I118" s="21">
        <v>145691109</v>
      </c>
    </row>
    <row r="119" spans="2:9" ht="15" customHeight="1" x14ac:dyDescent="0.25">
      <c r="B119" s="83"/>
      <c r="C119" s="83"/>
      <c r="D119" s="65" t="s">
        <v>126</v>
      </c>
      <c r="E119" s="86"/>
      <c r="F119" s="66"/>
      <c r="G119" s="20">
        <f t="shared" si="4"/>
        <v>2862438234</v>
      </c>
      <c r="H119" s="21">
        <v>199939800</v>
      </c>
      <c r="I119" s="21">
        <v>2662498434</v>
      </c>
    </row>
    <row r="120" spans="2:9" ht="15.75" customHeight="1" x14ac:dyDescent="0.25">
      <c r="B120" s="83"/>
      <c r="C120" s="83"/>
      <c r="D120" s="65" t="s">
        <v>127</v>
      </c>
      <c r="E120" s="86"/>
      <c r="F120" s="66"/>
      <c r="G120" s="20">
        <f t="shared" si="4"/>
        <v>0</v>
      </c>
      <c r="H120" s="21">
        <v>0</v>
      </c>
      <c r="I120" s="21">
        <v>0</v>
      </c>
    </row>
    <row r="121" spans="2:9" ht="15.75" customHeight="1" x14ac:dyDescent="0.25">
      <c r="B121" s="83"/>
      <c r="C121" s="83"/>
      <c r="D121" s="65" t="s">
        <v>128</v>
      </c>
      <c r="E121" s="86"/>
      <c r="F121" s="66"/>
      <c r="G121" s="20">
        <f t="shared" si="4"/>
        <v>16839821</v>
      </c>
      <c r="H121" s="21">
        <v>16289117</v>
      </c>
      <c r="I121" s="21">
        <v>550704</v>
      </c>
    </row>
    <row r="122" spans="2:9" ht="15.75" customHeight="1" x14ac:dyDescent="0.25">
      <c r="B122" s="83"/>
      <c r="C122" s="83"/>
      <c r="D122" s="65" t="s">
        <v>129</v>
      </c>
      <c r="E122" s="86"/>
      <c r="F122" s="66"/>
      <c r="G122" s="20">
        <f t="shared" si="4"/>
        <v>317790152</v>
      </c>
      <c r="H122" s="21">
        <v>157476652</v>
      </c>
      <c r="I122" s="21">
        <v>160313500</v>
      </c>
    </row>
    <row r="123" spans="2:9" ht="15.75" customHeight="1" x14ac:dyDescent="0.25">
      <c r="B123" s="83"/>
      <c r="C123" s="83"/>
      <c r="D123" s="65" t="s">
        <v>130</v>
      </c>
      <c r="E123" s="86"/>
      <c r="F123" s="66"/>
      <c r="G123" s="20">
        <f t="shared" si="4"/>
        <v>2892466470</v>
      </c>
      <c r="H123" s="21">
        <v>948301472</v>
      </c>
      <c r="I123" s="21">
        <v>1944164998</v>
      </c>
    </row>
    <row r="124" spans="2:9" x14ac:dyDescent="0.25">
      <c r="B124" s="83"/>
      <c r="C124" s="83"/>
      <c r="D124" s="65" t="s">
        <v>131</v>
      </c>
      <c r="E124" s="86"/>
      <c r="F124" s="66"/>
      <c r="G124" s="20">
        <f t="shared" si="4"/>
        <v>600963633</v>
      </c>
      <c r="H124" s="21">
        <v>518256182</v>
      </c>
      <c r="I124" s="21">
        <v>82707451</v>
      </c>
    </row>
    <row r="125" spans="2:9" s="28" customFormat="1" x14ac:dyDescent="0.25">
      <c r="B125" s="83"/>
      <c r="C125" s="83"/>
      <c r="D125" s="81" t="s">
        <v>132</v>
      </c>
      <c r="E125" s="85"/>
      <c r="F125" s="82"/>
      <c r="G125" s="23">
        <f t="shared" si="4"/>
        <v>7300067750</v>
      </c>
      <c r="H125" s="24">
        <f>SUM(H118:H124)</f>
        <v>2304141554</v>
      </c>
      <c r="I125" s="24">
        <f>SUM(I118:I124)</f>
        <v>4995926196</v>
      </c>
    </row>
    <row r="126" spans="2:9" s="10" customFormat="1" x14ac:dyDescent="0.25">
      <c r="B126" s="83"/>
      <c r="C126" s="83"/>
      <c r="D126" s="81" t="s">
        <v>133</v>
      </c>
      <c r="E126" s="85"/>
      <c r="F126" s="82"/>
      <c r="G126" s="27"/>
      <c r="H126" s="21"/>
      <c r="I126" s="21"/>
    </row>
    <row r="127" spans="2:9" ht="15.75" customHeight="1" x14ac:dyDescent="0.25">
      <c r="B127" s="83"/>
      <c r="C127" s="83"/>
      <c r="D127" s="65" t="s">
        <v>134</v>
      </c>
      <c r="E127" s="86"/>
      <c r="F127" s="66"/>
      <c r="G127" s="20">
        <f t="shared" si="4"/>
        <v>320445430</v>
      </c>
      <c r="H127" s="21">
        <v>202018414</v>
      </c>
      <c r="I127" s="21">
        <v>118427016</v>
      </c>
    </row>
    <row r="128" spans="2:9" ht="15.75" customHeight="1" x14ac:dyDescent="0.25">
      <c r="B128" s="83"/>
      <c r="C128" s="83"/>
      <c r="D128" s="65" t="s">
        <v>135</v>
      </c>
      <c r="E128" s="86"/>
      <c r="F128" s="66"/>
      <c r="G128" s="20">
        <f t="shared" si="4"/>
        <v>1856134752</v>
      </c>
      <c r="H128" s="21">
        <v>-613359116</v>
      </c>
      <c r="I128" s="21">
        <v>2469493868</v>
      </c>
    </row>
    <row r="129" spans="2:9" ht="15.75" customHeight="1" x14ac:dyDescent="0.25">
      <c r="B129" s="83"/>
      <c r="C129" s="83"/>
      <c r="D129" s="65" t="s">
        <v>136</v>
      </c>
      <c r="E129" s="86"/>
      <c r="F129" s="66"/>
      <c r="G129" s="20">
        <f t="shared" si="4"/>
        <v>0</v>
      </c>
      <c r="H129" s="21">
        <v>0</v>
      </c>
      <c r="I129" s="21">
        <v>0</v>
      </c>
    </row>
    <row r="130" spans="2:9" x14ac:dyDescent="0.25">
      <c r="B130" s="83"/>
      <c r="C130" s="83"/>
      <c r="D130" s="65" t="s">
        <v>137</v>
      </c>
      <c r="E130" s="86"/>
      <c r="F130" s="66"/>
      <c r="G130" s="20">
        <f t="shared" si="4"/>
        <v>151909</v>
      </c>
      <c r="H130" s="21">
        <v>149774</v>
      </c>
      <c r="I130" s="21">
        <v>2135</v>
      </c>
    </row>
    <row r="131" spans="2:9" x14ac:dyDescent="0.25">
      <c r="B131" s="83"/>
      <c r="C131" s="83"/>
      <c r="D131" s="65" t="s">
        <v>138</v>
      </c>
      <c r="E131" s="86"/>
      <c r="F131" s="66"/>
      <c r="G131" s="20">
        <f t="shared" si="4"/>
        <v>6542073</v>
      </c>
      <c r="H131" s="21">
        <v>4875392</v>
      </c>
      <c r="I131" s="21">
        <v>1666681</v>
      </c>
    </row>
    <row r="132" spans="2:9" s="28" customFormat="1" x14ac:dyDescent="0.25">
      <c r="B132" s="83"/>
      <c r="C132" s="83"/>
      <c r="D132" s="81" t="s">
        <v>139</v>
      </c>
      <c r="E132" s="85"/>
      <c r="F132" s="82"/>
      <c r="G132" s="23">
        <f>H132+I132</f>
        <v>2183274164</v>
      </c>
      <c r="H132" s="24">
        <f>SUM(H127:H131)</f>
        <v>-406315536</v>
      </c>
      <c r="I132" s="24">
        <f>SUM(I127:I131)</f>
        <v>2589589700</v>
      </c>
    </row>
    <row r="133" spans="2:9" s="10" customFormat="1" ht="15.75" customHeight="1" x14ac:dyDescent="0.25">
      <c r="B133" s="83"/>
      <c r="C133" s="83"/>
      <c r="D133" s="81" t="s">
        <v>140</v>
      </c>
      <c r="E133" s="85"/>
      <c r="F133" s="82"/>
      <c r="G133" s="23">
        <f t="shared" si="4"/>
        <v>3353987042</v>
      </c>
      <c r="H133" s="24">
        <f>H116+H125-H132</f>
        <v>2753212482</v>
      </c>
      <c r="I133" s="24">
        <f>I116+I125-I132</f>
        <v>600774560</v>
      </c>
    </row>
    <row r="134" spans="2:9" s="10" customFormat="1" x14ac:dyDescent="0.25">
      <c r="B134" s="83"/>
      <c r="C134" s="83"/>
      <c r="D134" s="81" t="s">
        <v>141</v>
      </c>
      <c r="E134" s="85"/>
      <c r="F134" s="82"/>
      <c r="G134" s="27"/>
      <c r="H134" s="21"/>
      <c r="I134" s="21"/>
    </row>
    <row r="135" spans="2:9" ht="15.75" customHeight="1" x14ac:dyDescent="0.25">
      <c r="B135" s="83"/>
      <c r="C135" s="83"/>
      <c r="D135" s="65" t="s">
        <v>142</v>
      </c>
      <c r="E135" s="86"/>
      <c r="F135" s="66"/>
      <c r="G135" s="20">
        <f t="shared" si="4"/>
        <v>1068688865</v>
      </c>
      <c r="H135" s="21">
        <v>1068688865</v>
      </c>
      <c r="I135" s="21">
        <v>0</v>
      </c>
    </row>
    <row r="136" spans="2:9" ht="15.75" customHeight="1" x14ac:dyDescent="0.25">
      <c r="B136" s="83"/>
      <c r="C136" s="83"/>
      <c r="D136" s="65" t="s">
        <v>143</v>
      </c>
      <c r="E136" s="86"/>
      <c r="F136" s="66"/>
      <c r="G136" s="20">
        <f t="shared" si="4"/>
        <v>123415053</v>
      </c>
      <c r="H136" s="21">
        <v>123415053</v>
      </c>
      <c r="I136" s="21">
        <v>0</v>
      </c>
    </row>
    <row r="137" spans="2:9" ht="15.75" customHeight="1" x14ac:dyDescent="0.25">
      <c r="B137" s="83"/>
      <c r="C137" s="83"/>
      <c r="D137" s="65" t="s">
        <v>144</v>
      </c>
      <c r="E137" s="86"/>
      <c r="F137" s="66"/>
      <c r="G137" s="20">
        <f t="shared" si="4"/>
        <v>20997250</v>
      </c>
      <c r="H137" s="21">
        <v>20997250</v>
      </c>
      <c r="I137" s="21">
        <v>0</v>
      </c>
    </row>
    <row r="138" spans="2:9" x14ac:dyDescent="0.25">
      <c r="B138" s="83"/>
      <c r="C138" s="83"/>
      <c r="D138" s="65" t="s">
        <v>145</v>
      </c>
      <c r="E138" s="86"/>
      <c r="F138" s="66"/>
      <c r="G138" s="20">
        <f t="shared" si="4"/>
        <v>46319785</v>
      </c>
      <c r="H138" s="21">
        <v>46319785</v>
      </c>
      <c r="I138" s="21">
        <v>0</v>
      </c>
    </row>
    <row r="139" spans="2:9" ht="15" customHeight="1" x14ac:dyDescent="0.25">
      <c r="B139" s="83"/>
      <c r="C139" s="83"/>
      <c r="D139" s="65" t="s">
        <v>146</v>
      </c>
      <c r="E139" s="86"/>
      <c r="F139" s="66"/>
      <c r="G139" s="20">
        <f t="shared" si="4"/>
        <v>112691189</v>
      </c>
      <c r="H139" s="21">
        <v>112691189</v>
      </c>
      <c r="I139" s="21">
        <v>0</v>
      </c>
    </row>
    <row r="140" spans="2:9" x14ac:dyDescent="0.25">
      <c r="B140" s="83"/>
      <c r="C140" s="83"/>
      <c r="D140" s="65" t="s">
        <v>147</v>
      </c>
      <c r="E140" s="86"/>
      <c r="F140" s="66"/>
      <c r="G140" s="20">
        <f t="shared" si="4"/>
        <v>110573006</v>
      </c>
      <c r="H140" s="21">
        <v>110573006</v>
      </c>
      <c r="I140" s="21">
        <v>0</v>
      </c>
    </row>
    <row r="141" spans="2:9" ht="15.75" customHeight="1" x14ac:dyDescent="0.25">
      <c r="B141" s="83"/>
      <c r="C141" s="83"/>
      <c r="D141" s="65" t="s">
        <v>148</v>
      </c>
      <c r="E141" s="86"/>
      <c r="F141" s="66"/>
      <c r="G141" s="20">
        <f t="shared" si="4"/>
        <v>258719149</v>
      </c>
      <c r="H141" s="21">
        <v>258719149</v>
      </c>
      <c r="I141" s="21">
        <v>0</v>
      </c>
    </row>
    <row r="142" spans="2:9" x14ac:dyDescent="0.25">
      <c r="B142" s="83"/>
      <c r="C142" s="83"/>
      <c r="D142" s="81" t="s">
        <v>149</v>
      </c>
      <c r="E142" s="85"/>
      <c r="F142" s="82"/>
      <c r="G142" s="23">
        <f t="shared" si="4"/>
        <v>1741404297</v>
      </c>
      <c r="H142" s="24">
        <f>SUM(H135:H141)</f>
        <v>1741404297</v>
      </c>
      <c r="I142" s="24">
        <v>0</v>
      </c>
    </row>
    <row r="143" spans="2:9" s="10" customFormat="1" ht="15.75" customHeight="1" x14ac:dyDescent="0.25">
      <c r="B143" s="83"/>
      <c r="C143" s="83"/>
      <c r="D143" s="81" t="s">
        <v>150</v>
      </c>
      <c r="E143" s="85"/>
      <c r="F143" s="82"/>
      <c r="G143" s="27"/>
      <c r="H143" s="21"/>
      <c r="I143" s="21"/>
    </row>
    <row r="144" spans="2:9" s="10" customFormat="1" ht="27.75" customHeight="1" x14ac:dyDescent="0.25">
      <c r="B144" s="83"/>
      <c r="C144" s="83"/>
      <c r="D144" s="81" t="s">
        <v>151</v>
      </c>
      <c r="E144" s="85"/>
      <c r="F144" s="82"/>
      <c r="G144" s="23">
        <f t="shared" si="4"/>
        <v>1612582745</v>
      </c>
      <c r="H144" s="24">
        <f>H133-H142</f>
        <v>1011808185</v>
      </c>
      <c r="I144" s="24">
        <f>I133-I142</f>
        <v>600774560</v>
      </c>
    </row>
    <row r="145" spans="2:9" x14ac:dyDescent="0.25">
      <c r="B145" s="83"/>
      <c r="C145" s="83"/>
      <c r="D145" s="65" t="s">
        <v>152</v>
      </c>
      <c r="E145" s="86"/>
      <c r="F145" s="66"/>
      <c r="G145" s="20">
        <f t="shared" si="4"/>
        <v>309411065</v>
      </c>
      <c r="H145" s="21">
        <v>309411065</v>
      </c>
      <c r="I145" s="21">
        <v>0</v>
      </c>
    </row>
    <row r="146" spans="2:9" s="10" customFormat="1" ht="15.75" customHeight="1" x14ac:dyDescent="0.25">
      <c r="B146" s="83"/>
      <c r="C146" s="83"/>
      <c r="D146" s="81" t="s">
        <v>153</v>
      </c>
      <c r="E146" s="85"/>
      <c r="F146" s="82"/>
      <c r="G146" s="23">
        <f t="shared" si="4"/>
        <v>1303171680</v>
      </c>
      <c r="H146" s="24">
        <f>H144-H145</f>
        <v>702397120</v>
      </c>
      <c r="I146" s="24">
        <f>I144-I145</f>
        <v>600774560</v>
      </c>
    </row>
    <row r="147" spans="2:9" ht="15.75" customHeight="1" x14ac:dyDescent="0.25">
      <c r="B147" s="83"/>
      <c r="C147" s="83"/>
      <c r="D147" s="65" t="s">
        <v>154</v>
      </c>
      <c r="E147" s="86"/>
      <c r="F147" s="66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83"/>
      <c r="C148" s="83"/>
      <c r="D148" s="65" t="s">
        <v>155</v>
      </c>
      <c r="E148" s="86"/>
      <c r="F148" s="66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83"/>
      <c r="C149" s="83"/>
      <c r="D149" s="81" t="s">
        <v>156</v>
      </c>
      <c r="E149" s="85"/>
      <c r="F149" s="82"/>
      <c r="G149" s="23">
        <f t="shared" si="4"/>
        <v>1303171680</v>
      </c>
      <c r="H149" s="24">
        <f>H146+H147+H148</f>
        <v>702397120</v>
      </c>
      <c r="I149" s="24">
        <f>I146+I147+I148</f>
        <v>600774560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91"/>
      <c r="C153" s="91"/>
      <c r="D153" s="91"/>
      <c r="E153" s="91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91"/>
      <c r="C155" s="91"/>
      <c r="D155" s="91"/>
      <c r="E155" s="91"/>
      <c r="G155" s="11"/>
    </row>
    <row r="156" spans="2:9" ht="15.75" customHeight="1" x14ac:dyDescent="0.25">
      <c r="D156" s="8"/>
    </row>
    <row r="157" spans="2:9" ht="15.75" customHeight="1" x14ac:dyDescent="0.25">
      <c r="B157" s="91"/>
      <c r="C157" s="91"/>
      <c r="D157" s="91"/>
      <c r="E157" s="91"/>
      <c r="G157" s="11"/>
    </row>
    <row r="158" spans="2:9" ht="15.75" x14ac:dyDescent="0.25">
      <c r="B158" s="9"/>
    </row>
  </sheetData>
  <mergeCells count="160">
    <mergeCell ref="D149:F149"/>
    <mergeCell ref="B153:E153"/>
    <mergeCell ref="B155:E155"/>
    <mergeCell ref="B157:E157"/>
    <mergeCell ref="D116:F116"/>
    <mergeCell ref="D143:F143"/>
    <mergeCell ref="D144:F144"/>
    <mergeCell ref="D145:F145"/>
    <mergeCell ref="D146:F146"/>
    <mergeCell ref="D147:F147"/>
    <mergeCell ref="D148:F148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5:F115"/>
    <mergeCell ref="D117:F117"/>
    <mergeCell ref="D118:F118"/>
    <mergeCell ref="D106:F106"/>
    <mergeCell ref="D107:F107"/>
    <mergeCell ref="D108:F108"/>
    <mergeCell ref="D109:F109"/>
    <mergeCell ref="D110:F110"/>
    <mergeCell ref="D111:F111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1:F101"/>
    <mergeCell ref="D102:F102"/>
    <mergeCell ref="D103:F103"/>
    <mergeCell ref="D104:F104"/>
    <mergeCell ref="D105:F105"/>
    <mergeCell ref="D95:F95"/>
    <mergeCell ref="D96:F96"/>
    <mergeCell ref="D97:F97"/>
    <mergeCell ref="D98:F98"/>
    <mergeCell ref="D99:F99"/>
    <mergeCell ref="D100:F100"/>
    <mergeCell ref="D112:F112"/>
    <mergeCell ref="D113:F113"/>
    <mergeCell ref="D114:F114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53AE8C0A-61C0-42B3-927C-080B17603F27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4-чорак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2025-10-15T10:22:17Z</dcterms:modified>
</cp:coreProperties>
</file>